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o be uploaded\Chapter-8\"/>
    </mc:Choice>
  </mc:AlternateContent>
  <bookViews>
    <workbookView xWindow="0" yWindow="0" windowWidth="24000" windowHeight="9030" activeTab="3"/>
  </bookViews>
  <sheets>
    <sheet name=" 8.1" sheetId="2" r:id="rId1"/>
    <sheet name=" 8.2" sheetId="1" r:id="rId2"/>
    <sheet name="8.3" sheetId="6" r:id="rId3"/>
    <sheet name=" 8.4 " sheetId="8" r:id="rId4"/>
  </sheets>
  <externalReferences>
    <externalReference r:id="rId5"/>
  </externalReferences>
  <definedNames>
    <definedName name="\I" localSheetId="3">#REF!</definedName>
    <definedName name="\I">#REF!</definedName>
    <definedName name="\P" localSheetId="3">#REF!</definedName>
    <definedName name="\P">#REF!</definedName>
    <definedName name="aa" localSheetId="3">'[1]Oil Consumption – barrels'!#REF!</definedName>
    <definedName name="aa">'[1]Oil Consumption – barrels'!#REF!</definedName>
    <definedName name="INIT" localSheetId="3">#REF!</definedName>
    <definedName name="INIT">#REF!</definedName>
    <definedName name="LEAP" localSheetId="3">#REF!</definedName>
    <definedName name="LEAP">#REF!</definedName>
    <definedName name="NONLEAP" localSheetId="3">#REF!</definedName>
    <definedName name="NONLEAP">#REF!</definedName>
    <definedName name="_xlnm.Print_Area" localSheetId="1">' 8.2'!$A$1:$F$17</definedName>
    <definedName name="Print1" localSheetId="3">#REF!</definedName>
    <definedName name="Print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8" l="1"/>
  <c r="F3" i="1" l="1"/>
  <c r="E3" i="1"/>
  <c r="E5" i="1"/>
  <c r="E4" i="1"/>
  <c r="C40" i="2" l="1"/>
  <c r="D13" i="1" l="1"/>
  <c r="C13" i="1"/>
  <c r="D12" i="1"/>
  <c r="C12" i="1"/>
  <c r="B13" i="1"/>
  <c r="E9" i="1" l="1"/>
  <c r="F5" i="1"/>
  <c r="E7" i="1"/>
  <c r="E11" i="1"/>
  <c r="F7" i="1"/>
  <c r="F9" i="1"/>
  <c r="F11" i="1"/>
  <c r="B12" i="1"/>
  <c r="E6" i="1"/>
  <c r="E8" i="1"/>
  <c r="E10" i="1"/>
  <c r="F4" i="1"/>
  <c r="F6" i="1"/>
  <c r="F8" i="1"/>
  <c r="F10" i="1"/>
  <c r="E12" i="1" l="1"/>
  <c r="E13" i="1"/>
  <c r="F12" i="1"/>
  <c r="F13" i="1"/>
</calcChain>
</file>

<file path=xl/sharedStrings.xml><?xml version="1.0" encoding="utf-8"?>
<sst xmlns="http://schemas.openxmlformats.org/spreadsheetml/2006/main" count="189" uniqueCount="141">
  <si>
    <t>Year</t>
  </si>
  <si>
    <t>Energy Consumption in petajoules *</t>
  </si>
  <si>
    <t>Mid year population (in Million) **</t>
  </si>
  <si>
    <t xml:space="preserve">GDP at 2011-12 prices ( Rs. crore) ** </t>
  </si>
  <si>
    <t>Per Capita Energy Consumption (in Megajoules)</t>
  </si>
  <si>
    <t>Energy Intensity (Megajoules  per rupee)</t>
  </si>
  <si>
    <t>2011-12</t>
  </si>
  <si>
    <t>2012-13</t>
  </si>
  <si>
    <t>2013-14</t>
  </si>
  <si>
    <t>2014-15</t>
  </si>
  <si>
    <t xml:space="preserve">2015-16 </t>
  </si>
  <si>
    <t>2016-17</t>
  </si>
  <si>
    <t>2017-18</t>
  </si>
  <si>
    <t xml:space="preserve">2018-19 </t>
  </si>
  <si>
    <t>2019-20(P)</t>
  </si>
  <si>
    <t>(P): Provisional</t>
  </si>
  <si>
    <t>Energy Intensity=Amount of energy consumed for producing one unit of Gross Domestic Product.</t>
  </si>
  <si>
    <t>**  GDP  estimates are  at base 2011-12 price as per the National Accounts Divisions's, NSO, MoSPI First Revised Estimates released on 29.01.2021</t>
  </si>
  <si>
    <t>Mid-Year (as on 1st October) population has been taken from population projections for India and states 2011 – 2036; Report of the Technical Group On Population Projections, November, 2019, National Commission On Population Ministry Of Health &amp; Family Welfare</t>
  </si>
  <si>
    <t>Sl. No.</t>
  </si>
  <si>
    <t>States/ UTs</t>
  </si>
  <si>
    <t>No. of villages as per 2011  Census</t>
  </si>
  <si>
    <t>Andhra Pradesh</t>
  </si>
  <si>
    <t>Arunachal Pradesh</t>
  </si>
  <si>
    <t>Assam</t>
  </si>
  <si>
    <t xml:space="preserve">Bihar </t>
  </si>
  <si>
    <t>Chhatisgarh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</si>
  <si>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</si>
  <si>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</si>
  <si>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</si>
  <si>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</si>
  <si>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</si>
  <si>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</si>
  <si>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</si>
  <si>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</si>
  <si>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 xml:space="preserve">Madhya Pradesh 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</si>
  <si>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</si>
  <si>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</si>
  <si>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</si>
  <si>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</si>
  <si>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</si>
  <si>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</si>
  <si>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</si>
  <si>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</si>
  <si>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</si>
  <si>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</si>
  <si>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</si>
  <si>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</si>
  <si>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</si>
  <si>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</si>
  <si>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 xml:space="preserve">West Bengal </t>
  </si>
  <si>
    <t>Andaman &amp; Nicobar</t>
  </si>
  <si>
    <t>Chandigarh</t>
  </si>
  <si>
    <t>Dadar &amp; Nagar Haveli</t>
  </si>
  <si>
    <t>Daman &amp; Diu</t>
  </si>
  <si>
    <t>Delhi</t>
  </si>
  <si>
    <t>Lakshwadeep</t>
  </si>
  <si>
    <t>Puducherry</t>
  </si>
  <si>
    <t xml:space="preserve">Total  </t>
  </si>
  <si>
    <t>Source: Central Electricity Authority</t>
  </si>
  <si>
    <t xml:space="preserve">Table 8.1 : State-wise Number of Villages Electrified </t>
  </si>
  <si>
    <t>Table 8.2: Per-Capita Energy Consumption and Energy Intensity</t>
  </si>
  <si>
    <t>Theme</t>
  </si>
  <si>
    <t>Sub-theme</t>
  </si>
  <si>
    <t>Indicator</t>
  </si>
  <si>
    <t>Unit</t>
  </si>
  <si>
    <t>Use and Production Pattern</t>
  </si>
  <si>
    <t>Overall Use</t>
  </si>
  <si>
    <t>Energy use per capita</t>
  </si>
  <si>
    <t>TPES</t>
  </si>
  <si>
    <t>toe/person</t>
  </si>
  <si>
    <t>TFC</t>
  </si>
  <si>
    <t xml:space="preserve">Electricity </t>
  </si>
  <si>
    <t>Kwh/person</t>
  </si>
  <si>
    <t>Overall Productivity</t>
  </si>
  <si>
    <t>Energy use per unit of GDP</t>
  </si>
  <si>
    <t>toe/000'rupees</t>
  </si>
  <si>
    <t>Kwh/000'rupees</t>
  </si>
  <si>
    <t>Supply Efficiency</t>
  </si>
  <si>
    <t>Efficiency of energy conversion and distribution</t>
  </si>
  <si>
    <t>All</t>
  </si>
  <si>
    <t>%</t>
  </si>
  <si>
    <t>Production</t>
  </si>
  <si>
    <t>Reserves-to-production ratio</t>
  </si>
  <si>
    <t>years</t>
  </si>
  <si>
    <t>coal</t>
  </si>
  <si>
    <t>lignite</t>
  </si>
  <si>
    <t>Resources-to-production ratio</t>
  </si>
  <si>
    <t>Crude oil</t>
  </si>
  <si>
    <t>Natural Gas</t>
  </si>
  <si>
    <t>Coal</t>
  </si>
  <si>
    <t>Lignite</t>
  </si>
  <si>
    <t>End Use</t>
  </si>
  <si>
    <t>Sectoral Energy Intensities</t>
  </si>
  <si>
    <t>Industry</t>
  </si>
  <si>
    <t>Agriculture</t>
  </si>
  <si>
    <t>Transport</t>
  </si>
  <si>
    <t>Sectoral Electricity Intensities</t>
  </si>
  <si>
    <t>Diversification (Fuel Mix)</t>
  </si>
  <si>
    <t>Fuel shares in TPES</t>
  </si>
  <si>
    <t>Crude Oil</t>
  </si>
  <si>
    <t>RE &amp;Others</t>
  </si>
  <si>
    <t>Fuel share in TFC</t>
  </si>
  <si>
    <t>Oil Products</t>
  </si>
  <si>
    <t>Electricity</t>
  </si>
  <si>
    <t>Fuel share in electricity</t>
  </si>
  <si>
    <t>Thermal</t>
  </si>
  <si>
    <t>Nuclear</t>
  </si>
  <si>
    <t>Hydro</t>
  </si>
  <si>
    <t>RE (other than Hydro)</t>
  </si>
  <si>
    <t>Security</t>
  </si>
  <si>
    <t>Imports</t>
  </si>
  <si>
    <t>Net energy import dependency</t>
  </si>
  <si>
    <t>Overall</t>
  </si>
  <si>
    <t>Natural gas</t>
  </si>
  <si>
    <t xml:space="preserve">Coal </t>
  </si>
  <si>
    <t>Strategic Fuel Stocks</t>
  </si>
  <si>
    <t>Stocks of critical fuels per corresponding fuel consumption</t>
  </si>
  <si>
    <t>Table 8.3 India's Total Emissions related to Energy Sector</t>
  </si>
  <si>
    <t>GHG sources and removals</t>
  </si>
  <si>
    <t>1. Energy Industries</t>
  </si>
  <si>
    <t>2. Manufacturing industries &amp; construction</t>
  </si>
  <si>
    <t>3. Transport</t>
  </si>
  <si>
    <t>4. Other sectors</t>
  </si>
  <si>
    <t>B. Fugitive emission from fuels</t>
  </si>
  <si>
    <t>1. Solid fuels</t>
  </si>
  <si>
    <t>2. Oil and natural gas</t>
  </si>
  <si>
    <t>Source: India Third Biennial Update Report to The United Nations Framework Convention on Climate Change, Ministry of Environment, Forest and Climate Change, February 2021</t>
  </si>
  <si>
    <t>(GgCO2 Equivalent)</t>
  </si>
  <si>
    <t>A. Fuel Combustion activities</t>
  </si>
  <si>
    <t>*GgCO2 Equivalent : Gigagrams of carbon dioxide equivalent</t>
  </si>
  <si>
    <t>Table 8.4 Energy Indicators for Sustainability</t>
  </si>
  <si>
    <t>Growth rate of 2019-20 (P) over 2018-19 (%)</t>
  </si>
  <si>
    <t>CAGR 2011-12 to 2019-20((P) (%)</t>
  </si>
  <si>
    <t>Total Energy (A+B)</t>
  </si>
  <si>
    <t>2019-20 (P)</t>
  </si>
  <si>
    <t>Note: Import Dependency on Crude oil and Natural Gas for 2019-20(P) as released by Ministry of Pteroleum and Natural Gas is 85.02% and 52.83% respectively. 
The difference in the figures computed by MoPNG and MoSPI arises due to methodolgical differences - MoSPI using data from supply side and MoPNG using consumption side.</t>
  </si>
  <si>
    <t>Category</t>
  </si>
  <si>
    <t>All Villages Electrified</t>
  </si>
  <si>
    <t>Villages Electrified as on 31.3.2019</t>
  </si>
  <si>
    <t>Villages Electrified as on 31.03.2020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</si>
</sst>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 * #,##0.00_ ;_ * \-#,##0.00_ ;_ * &quot;-&quot;??_ ;_ @_ "/>
    <numFmt numFmtId="165" formatCode="0.0000"/>
    <numFmt numFmtId="166" formatCode="0.000"/>
    <numFmt numFmtId="167" formatCode="0.000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color rgb="FF000000"/>
      <name val="Times New Roman"/>
      <family val="1"/>
    </font>
    <font>
      <i/>
      <sz val="10"/>
      <name val="Times New Roman"/>
      <family val="1"/>
    </font>
    <font>
      <sz val="9"/>
      <color theme="1"/>
      <name val="Calibri"/>
      <family val="2"/>
      <scheme val="minor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164" fontId="7" fillId="0" borderId="0" applyFont="0" applyFill="0" applyBorder="0" applyAlignment="0" applyProtection="0"/>
    <xf numFmtId="43" fontId="19" fillId="0" borderId="0"/>
    <xf numFmtId="0" fontId="18" fillId="0" borderId="0"/>
    <xf numFmtId="9" fontId="19" fillId="0" borderId="0" applyFont="0" applyFill="0" applyBorder="0" applyAlignment="0" applyProtection="0"/>
    <xf numFmtId="43" fontId="19" fillId="0" borderId="0"/>
    <xf numFmtId="164" fontId="18" fillId="0" borderId="0" applyFont="0" applyFill="0" applyBorder="0" applyAlignment="0" applyProtection="0"/>
  </cellStyleXfs>
  <cellXfs count="96">
    <xf numFmtId="0" fontId="0" fillId="0" borderId="0" xfId="0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2" xfId="0" applyFont="1" applyFill="1" applyBorder="1"/>
    <xf numFmtId="1" fontId="5" fillId="0" borderId="2" xfId="0" applyNumberFormat="1" applyFont="1" applyFill="1" applyBorder="1" applyAlignment="1">
      <alignment horizontal="right" vertical="center" wrapText="1"/>
    </xf>
    <xf numFmtId="1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 wrapText="1"/>
    </xf>
    <xf numFmtId="165" fontId="5" fillId="0" borderId="2" xfId="0" applyNumberFormat="1" applyFont="1" applyFill="1" applyBorder="1" applyAlignment="1">
      <alignment horizontal="right" vertical="center"/>
    </xf>
    <xf numFmtId="4" fontId="0" fillId="0" borderId="0" xfId="0" applyNumberFormat="1" applyBorder="1"/>
    <xf numFmtId="0" fontId="0" fillId="0" borderId="0" xfId="0" applyBorder="1"/>
    <xf numFmtId="1" fontId="0" fillId="0" borderId="0" xfId="0" applyNumberFormat="1" applyBorder="1"/>
    <xf numFmtId="3" fontId="5" fillId="0" borderId="2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left" vertical="center" wrapText="1"/>
    </xf>
    <xf numFmtId="2" fontId="6" fillId="0" borderId="1" xfId="1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 wrapText="1"/>
    </xf>
    <xf numFmtId="2" fontId="6" fillId="0" borderId="3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1" fontId="5" fillId="0" borderId="5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8" fillId="0" borderId="2" xfId="0" applyFont="1" applyFill="1" applyBorder="1"/>
    <xf numFmtId="1" fontId="5" fillId="0" borderId="2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/>
    <xf numFmtId="0" fontId="8" fillId="0" borderId="3" xfId="0" applyFont="1" applyFill="1" applyBorder="1"/>
    <xf numFmtId="1" fontId="10" fillId="0" borderId="1" xfId="0" applyNumberFormat="1" applyFont="1" applyFill="1" applyBorder="1"/>
    <xf numFmtId="0" fontId="12" fillId="0" borderId="8" xfId="0" applyFont="1" applyFill="1" applyBorder="1" applyAlignment="1"/>
    <xf numFmtId="0" fontId="11" fillId="2" borderId="0" xfId="0" applyFont="1" applyFill="1"/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3" fontId="0" fillId="0" borderId="0" xfId="0" applyNumberFormat="1" applyBorder="1"/>
    <xf numFmtId="3" fontId="17" fillId="2" borderId="1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21" fillId="0" borderId="8" xfId="0" applyFont="1" applyFill="1" applyBorder="1" applyAlignment="1"/>
    <xf numFmtId="0" fontId="8" fillId="2" borderId="0" xfId="0" applyFont="1" applyFill="1"/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wrapText="1"/>
    </xf>
    <xf numFmtId="165" fontId="8" fillId="2" borderId="1" xfId="0" applyNumberFormat="1" applyFont="1" applyFill="1" applyBorder="1"/>
    <xf numFmtId="0" fontId="20" fillId="2" borderId="1" xfId="0" applyFont="1" applyFill="1" applyBorder="1" applyAlignment="1">
      <alignment horizontal="left" vertical="top"/>
    </xf>
    <xf numFmtId="0" fontId="20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vertical="top" wrapText="1"/>
    </xf>
    <xf numFmtId="2" fontId="8" fillId="2" borderId="1" xfId="0" applyNumberFormat="1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1" fontId="5" fillId="2" borderId="1" xfId="0" applyNumberFormat="1" applyFont="1" applyFill="1" applyBorder="1" applyAlignment="1">
      <alignment vertical="top"/>
    </xf>
    <xf numFmtId="1" fontId="8" fillId="2" borderId="1" xfId="0" applyNumberFormat="1" applyFont="1" applyFill="1" applyBorder="1" applyAlignment="1">
      <alignment vertical="top"/>
    </xf>
    <xf numFmtId="167" fontId="8" fillId="2" borderId="1" xfId="0" applyNumberFormat="1" applyFont="1" applyFill="1" applyBorder="1" applyAlignment="1">
      <alignment vertical="top"/>
    </xf>
    <xf numFmtId="166" fontId="8" fillId="2" borderId="1" xfId="0" applyNumberFormat="1" applyFont="1" applyFill="1" applyBorder="1" applyAlignment="1">
      <alignment vertical="top"/>
    </xf>
    <xf numFmtId="0" fontId="20" fillId="2" borderId="1" xfId="0" applyFont="1" applyFill="1" applyBorder="1" applyAlignment="1">
      <alignment vertical="top" wrapText="1"/>
    </xf>
    <xf numFmtId="165" fontId="8" fillId="2" borderId="1" xfId="0" applyNumberFormat="1" applyFont="1" applyFill="1" applyBorder="1" applyAlignment="1">
      <alignment vertical="top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1" fontId="25" fillId="0" borderId="10" xfId="0" applyNumberFormat="1" applyFont="1" applyFill="1" applyBorder="1" applyAlignment="1">
      <alignment horizontal="center" vertical="center" textRotation="90"/>
    </xf>
    <xf numFmtId="1" fontId="25" fillId="0" borderId="11" xfId="0" applyNumberFormat="1" applyFont="1" applyFill="1" applyBorder="1" applyAlignment="1">
      <alignment horizontal="center" vertical="center" textRotation="90"/>
    </xf>
    <xf numFmtId="1" fontId="25" fillId="0" borderId="12" xfId="0" applyNumberFormat="1" applyFont="1" applyFill="1" applyBorder="1" applyAlignment="1">
      <alignment horizontal="center" vertical="center" textRotation="90"/>
    </xf>
    <xf numFmtId="1" fontId="25" fillId="0" borderId="13" xfId="0" applyNumberFormat="1" applyFont="1" applyFill="1" applyBorder="1" applyAlignment="1">
      <alignment horizontal="center" vertical="center" textRotation="90"/>
    </xf>
    <xf numFmtId="1" fontId="25" fillId="0" borderId="14" xfId="0" applyNumberFormat="1" applyFont="1" applyFill="1" applyBorder="1" applyAlignment="1">
      <alignment horizontal="center" vertical="center" textRotation="90"/>
    </xf>
    <xf numFmtId="1" fontId="25" fillId="0" borderId="9" xfId="0" applyNumberFormat="1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23" fillId="2" borderId="0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center"/>
    </xf>
    <xf numFmtId="0" fontId="15" fillId="2" borderId="4" xfId="0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left" vertical="top" wrapText="1"/>
    </xf>
    <xf numFmtId="0" fontId="20" fillId="2" borderId="5" xfId="0" applyFont="1" applyFill="1" applyBorder="1" applyAlignment="1">
      <alignment horizontal="left" vertical="top" wrapText="1"/>
    </xf>
    <xf numFmtId="0" fontId="20" fillId="2" borderId="2" xfId="0" applyFont="1" applyFill="1" applyBorder="1" applyAlignment="1">
      <alignment horizontal="left" vertical="top" wrapText="1"/>
    </xf>
    <xf numFmtId="0" fontId="20" fillId="2" borderId="3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left" vertical="top" wrapText="1"/>
    </xf>
    <xf numFmtId="0" fontId="24" fillId="2" borderId="0" xfId="0" applyFont="1" applyFill="1" applyAlignment="1">
      <alignment horizontal="center" vertical="center"/>
    </xf>
    <xf numFmtId="0" fontId="20" fillId="2" borderId="5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left"/>
    </xf>
  </cellXfs>
  <cellStyles count="7">
    <cellStyle name="Comma 2" xfId="1"/>
    <cellStyle name="Comma 2 2" xfId="6"/>
    <cellStyle name="Normal" xfId="0" builtinId="0"/>
    <cellStyle name="Normal 11 2 2" xfId="5"/>
    <cellStyle name="Normal 16 2" xfId="2"/>
    <cellStyle name="Normal 3 3" xfId="3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wner\My%20Documents\BP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mtoe"/>
      <sheetName val="Gas Consumption – bcm"/>
      <sheetName val="Gas Consumption – bcf"/>
      <sheetName val="Gas Consumption – mtoe"/>
      <sheetName val="Gas – Trade movements 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mtoe"/>
      <sheetName val="Primary Energy - Consumption"/>
      <sheetName val="Primary Energy - Cons by fuel"/>
      <sheetName val="Electricity Generation 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GridLines="0" topLeftCell="A10" zoomScaleNormal="100" workbookViewId="0">
      <selection activeCell="D4" sqref="D4:E40"/>
    </sheetView>
  </sheetViews>
  <sheetFormatPr defaultColWidth="9.140625" defaultRowHeight="15" x14ac:dyDescent="0.25"/>
  <cols>
    <col min="1" max="1" width="4.85546875" style="19" customWidth="1"/>
    <col min="2" max="2" width="17.85546875" style="19" customWidth="1"/>
    <col min="3" max="3" width="16" style="19" customWidth="1"/>
    <col min="4" max="4" width="14.5703125" style="19" customWidth="1"/>
    <col min="5" max="5" width="13.85546875" style="19" customWidth="1"/>
    <col min="6" max="16384" width="9.140625" style="19"/>
  </cols>
  <sheetData>
    <row r="1" spans="1:7" ht="37.5" customHeight="1" x14ac:dyDescent="0.25">
      <c r="A1" s="61" t="s">
        <v>60</v>
      </c>
      <c r="B1" s="61"/>
      <c r="C1" s="61"/>
      <c r="D1" s="61"/>
      <c r="E1" s="61"/>
      <c r="G1" s="20"/>
    </row>
    <row r="2" spans="1:7" ht="15" customHeight="1" x14ac:dyDescent="0.25">
      <c r="A2" s="62" t="s">
        <v>19</v>
      </c>
      <c r="B2" s="64" t="s">
        <v>20</v>
      </c>
      <c r="C2" s="66" t="s">
        <v>21</v>
      </c>
      <c r="D2" s="66" t="s">
        <v>139</v>
      </c>
      <c r="E2" s="62" t="s">
        <v>140</v>
      </c>
    </row>
    <row r="3" spans="1:7" ht="34.5" customHeight="1" x14ac:dyDescent="0.25">
      <c r="A3" s="63"/>
      <c r="B3" s="65"/>
      <c r="C3" s="62"/>
      <c r="D3" s="62"/>
      <c r="E3" s="63"/>
    </row>
    <row r="4" spans="1:7" ht="15" customHeight="1" x14ac:dyDescent="0.25">
      <c r="A4" s="21">
        <v>1</v>
      </c>
      <c r="B4" s="22" t="s">
        <v>22</v>
      </c>
      <c r="C4" s="23">
        <v>16158</v>
      </c>
      <c r="D4" s="67" t="s">
        <v>138</v>
      </c>
      <c r="E4" s="68"/>
    </row>
    <row r="5" spans="1:7" ht="15" customHeight="1" x14ac:dyDescent="0.25">
      <c r="A5" s="24">
        <v>2</v>
      </c>
      <c r="B5" s="25" t="s">
        <v>23</v>
      </c>
      <c r="C5" s="26">
        <v>5258</v>
      </c>
      <c r="D5" s="69"/>
      <c r="E5" s="70"/>
    </row>
    <row r="6" spans="1:7" ht="15" customHeight="1" x14ac:dyDescent="0.25">
      <c r="A6" s="24">
        <v>3</v>
      </c>
      <c r="B6" s="25" t="s">
        <v>24</v>
      </c>
      <c r="C6" s="26">
        <v>25372</v>
      </c>
      <c r="D6" s="69"/>
      <c r="E6" s="70"/>
    </row>
    <row r="7" spans="1:7" ht="15" customHeight="1" x14ac:dyDescent="0.25">
      <c r="A7" s="24">
        <v>4</v>
      </c>
      <c r="B7" s="25" t="s">
        <v>25</v>
      </c>
      <c r="C7" s="26">
        <v>39073</v>
      </c>
      <c r="D7" s="69"/>
      <c r="E7" s="70"/>
    </row>
    <row r="8" spans="1:7" ht="15" customHeight="1" x14ac:dyDescent="0.25">
      <c r="A8" s="24">
        <v>5</v>
      </c>
      <c r="B8" s="25" t="s">
        <v>26</v>
      </c>
      <c r="C8" s="26">
        <v>19567</v>
      </c>
      <c r="D8" s="69"/>
      <c r="E8" s="70"/>
    </row>
    <row r="9" spans="1:7" ht="15" customHeight="1" x14ac:dyDescent="0.25">
      <c r="A9" s="24">
        <v>6</v>
      </c>
      <c r="B9" s="25" t="s">
        <v>27</v>
      </c>
      <c r="C9" s="26">
        <v>320</v>
      </c>
      <c r="D9" s="69"/>
      <c r="E9" s="70"/>
    </row>
    <row r="10" spans="1:7" ht="15" customHeight="1" x14ac:dyDescent="0.25">
      <c r="A10" s="24">
        <v>7</v>
      </c>
      <c r="B10" s="25" t="s">
        <v>28</v>
      </c>
      <c r="C10" s="26">
        <v>17843</v>
      </c>
      <c r="D10" s="69"/>
      <c r="E10" s="70"/>
    </row>
    <row r="11" spans="1:7" ht="15" customHeight="1" x14ac:dyDescent="0.25">
      <c r="A11" s="24">
        <v>8</v>
      </c>
      <c r="B11" s="25" t="s">
        <v>29</v>
      </c>
      <c r="C11" s="26">
        <v>6642</v>
      </c>
      <c r="D11" s="69"/>
      <c r="E11" s="70"/>
    </row>
    <row r="12" spans="1:7" ht="15" customHeight="1" x14ac:dyDescent="0.25">
      <c r="A12" s="24">
        <v>9</v>
      </c>
      <c r="B12" s="25" t="s">
        <v>30</v>
      </c>
      <c r="C12" s="26">
        <v>17882</v>
      </c>
      <c r="D12" s="69"/>
      <c r="E12" s="70"/>
    </row>
    <row r="13" spans="1:7" ht="15" customHeight="1" x14ac:dyDescent="0.25">
      <c r="A13" s="24">
        <v>10</v>
      </c>
      <c r="B13" s="25" t="s">
        <v>31</v>
      </c>
      <c r="C13" s="26">
        <v>6337</v>
      </c>
      <c r="D13" s="69"/>
      <c r="E13" s="70"/>
    </row>
    <row r="14" spans="1:7" ht="15" customHeight="1" x14ac:dyDescent="0.25">
      <c r="A14" s="24">
        <v>11</v>
      </c>
      <c r="B14" s="25" t="s">
        <v>32</v>
      </c>
      <c r="C14" s="26">
        <v>29492</v>
      </c>
      <c r="D14" s="69"/>
      <c r="E14" s="70"/>
    </row>
    <row r="15" spans="1:7" ht="15" customHeight="1" x14ac:dyDescent="0.25">
      <c r="A15" s="24">
        <v>12</v>
      </c>
      <c r="B15" s="25" t="s">
        <v>33</v>
      </c>
      <c r="C15" s="26">
        <v>27397</v>
      </c>
      <c r="D15" s="69"/>
      <c r="E15" s="70"/>
    </row>
    <row r="16" spans="1:7" ht="15" customHeight="1" x14ac:dyDescent="0.25">
      <c r="A16" s="24">
        <v>13</v>
      </c>
      <c r="B16" s="25" t="s">
        <v>34</v>
      </c>
      <c r="C16" s="26">
        <v>1017</v>
      </c>
      <c r="D16" s="69"/>
      <c r="E16" s="70"/>
    </row>
    <row r="17" spans="1:5" ht="15" customHeight="1" x14ac:dyDescent="0.25">
      <c r="A17" s="24">
        <v>14</v>
      </c>
      <c r="B17" s="25" t="s">
        <v>35</v>
      </c>
      <c r="C17" s="26">
        <v>51929</v>
      </c>
      <c r="D17" s="69"/>
      <c r="E17" s="70"/>
    </row>
    <row r="18" spans="1:5" ht="15" customHeight="1" x14ac:dyDescent="0.25">
      <c r="A18" s="24">
        <v>15</v>
      </c>
      <c r="B18" s="25" t="s">
        <v>36</v>
      </c>
      <c r="C18" s="26">
        <v>40956</v>
      </c>
      <c r="D18" s="69"/>
      <c r="E18" s="70"/>
    </row>
    <row r="19" spans="1:5" ht="15" customHeight="1" x14ac:dyDescent="0.25">
      <c r="A19" s="24">
        <v>16</v>
      </c>
      <c r="B19" s="25" t="s">
        <v>37</v>
      </c>
      <c r="C19" s="26">
        <v>2379</v>
      </c>
      <c r="D19" s="69"/>
      <c r="E19" s="70"/>
    </row>
    <row r="20" spans="1:5" ht="15" customHeight="1" x14ac:dyDescent="0.25">
      <c r="A20" s="24">
        <v>17</v>
      </c>
      <c r="B20" s="25" t="s">
        <v>38</v>
      </c>
      <c r="C20" s="26">
        <v>6459</v>
      </c>
      <c r="D20" s="69"/>
      <c r="E20" s="70"/>
    </row>
    <row r="21" spans="1:5" ht="15" customHeight="1" x14ac:dyDescent="0.25">
      <c r="A21" s="24">
        <v>18</v>
      </c>
      <c r="B21" s="25" t="s">
        <v>39</v>
      </c>
      <c r="C21" s="26">
        <v>704</v>
      </c>
      <c r="D21" s="69"/>
      <c r="E21" s="70"/>
    </row>
    <row r="22" spans="1:5" ht="15" customHeight="1" x14ac:dyDescent="0.25">
      <c r="A22" s="24">
        <v>19</v>
      </c>
      <c r="B22" s="25" t="s">
        <v>40</v>
      </c>
      <c r="C22" s="26">
        <v>1400</v>
      </c>
      <c r="D22" s="69"/>
      <c r="E22" s="70"/>
    </row>
    <row r="23" spans="1:5" ht="15" customHeight="1" x14ac:dyDescent="0.25">
      <c r="A23" s="24">
        <v>20</v>
      </c>
      <c r="B23" s="25" t="s">
        <v>41</v>
      </c>
      <c r="C23" s="26">
        <v>47677</v>
      </c>
      <c r="D23" s="69"/>
      <c r="E23" s="70"/>
    </row>
    <row r="24" spans="1:5" ht="15" customHeight="1" x14ac:dyDescent="0.25">
      <c r="A24" s="24">
        <v>21</v>
      </c>
      <c r="B24" s="25" t="s">
        <v>42</v>
      </c>
      <c r="C24" s="26">
        <v>12168</v>
      </c>
      <c r="D24" s="69"/>
      <c r="E24" s="70"/>
    </row>
    <row r="25" spans="1:5" ht="15" customHeight="1" x14ac:dyDescent="0.25">
      <c r="A25" s="24">
        <v>22</v>
      </c>
      <c r="B25" s="25" t="s">
        <v>43</v>
      </c>
      <c r="C25" s="26">
        <v>43264</v>
      </c>
      <c r="D25" s="69"/>
      <c r="E25" s="70"/>
    </row>
    <row r="26" spans="1:5" ht="15" customHeight="1" x14ac:dyDescent="0.25">
      <c r="A26" s="24">
        <v>23</v>
      </c>
      <c r="B26" s="25" t="s">
        <v>44</v>
      </c>
      <c r="C26" s="26">
        <v>425</v>
      </c>
      <c r="D26" s="69"/>
      <c r="E26" s="70"/>
    </row>
    <row r="27" spans="1:5" ht="15" customHeight="1" x14ac:dyDescent="0.25">
      <c r="A27" s="24">
        <v>24</v>
      </c>
      <c r="B27" s="25" t="s">
        <v>45</v>
      </c>
      <c r="C27" s="26">
        <v>15049</v>
      </c>
      <c r="D27" s="69"/>
      <c r="E27" s="70"/>
    </row>
    <row r="28" spans="1:5" ht="15" customHeight="1" x14ac:dyDescent="0.25">
      <c r="A28" s="24">
        <v>25</v>
      </c>
      <c r="B28" s="25" t="s">
        <v>46</v>
      </c>
      <c r="C28" s="26">
        <v>10128</v>
      </c>
      <c r="D28" s="69"/>
      <c r="E28" s="70"/>
    </row>
    <row r="29" spans="1:5" ht="15" customHeight="1" x14ac:dyDescent="0.25">
      <c r="A29" s="24">
        <v>26</v>
      </c>
      <c r="B29" s="25" t="s">
        <v>47</v>
      </c>
      <c r="C29" s="26">
        <v>863</v>
      </c>
      <c r="D29" s="69"/>
      <c r="E29" s="70"/>
    </row>
    <row r="30" spans="1:5" ht="15" customHeight="1" x14ac:dyDescent="0.25">
      <c r="A30" s="24">
        <v>27</v>
      </c>
      <c r="B30" s="25" t="s">
        <v>48</v>
      </c>
      <c r="C30" s="26">
        <v>97813</v>
      </c>
      <c r="D30" s="69"/>
      <c r="E30" s="70"/>
    </row>
    <row r="31" spans="1:5" ht="15" customHeight="1" x14ac:dyDescent="0.25">
      <c r="A31" s="24">
        <v>28</v>
      </c>
      <c r="B31" s="25" t="s">
        <v>49</v>
      </c>
      <c r="C31" s="26">
        <v>15745</v>
      </c>
      <c r="D31" s="69"/>
      <c r="E31" s="70"/>
    </row>
    <row r="32" spans="1:5" ht="15" customHeight="1" x14ac:dyDescent="0.25">
      <c r="A32" s="24">
        <v>29</v>
      </c>
      <c r="B32" s="25" t="s">
        <v>50</v>
      </c>
      <c r="C32" s="26">
        <v>37463</v>
      </c>
      <c r="D32" s="69"/>
      <c r="E32" s="70"/>
    </row>
    <row r="33" spans="1:5" ht="15" customHeight="1" x14ac:dyDescent="0.25">
      <c r="A33" s="24">
        <v>30</v>
      </c>
      <c r="B33" s="25" t="s">
        <v>51</v>
      </c>
      <c r="C33" s="26">
        <v>396</v>
      </c>
      <c r="D33" s="69"/>
      <c r="E33" s="70"/>
    </row>
    <row r="34" spans="1:5" ht="15" customHeight="1" x14ac:dyDescent="0.25">
      <c r="A34" s="24">
        <v>31</v>
      </c>
      <c r="B34" s="25" t="s">
        <v>52</v>
      </c>
      <c r="C34" s="26">
        <v>5</v>
      </c>
      <c r="D34" s="69"/>
      <c r="E34" s="70"/>
    </row>
    <row r="35" spans="1:5" ht="15" customHeight="1" x14ac:dyDescent="0.25">
      <c r="A35" s="24">
        <v>32</v>
      </c>
      <c r="B35" s="25" t="s">
        <v>53</v>
      </c>
      <c r="C35" s="26">
        <v>65</v>
      </c>
      <c r="D35" s="69"/>
      <c r="E35" s="70"/>
    </row>
    <row r="36" spans="1:5" ht="15" customHeight="1" x14ac:dyDescent="0.25">
      <c r="A36" s="24">
        <v>33</v>
      </c>
      <c r="B36" s="25" t="s">
        <v>54</v>
      </c>
      <c r="C36" s="26">
        <v>19</v>
      </c>
      <c r="D36" s="69"/>
      <c r="E36" s="70"/>
    </row>
    <row r="37" spans="1:5" ht="15" customHeight="1" x14ac:dyDescent="0.25">
      <c r="A37" s="24">
        <v>34</v>
      </c>
      <c r="B37" s="25" t="s">
        <v>55</v>
      </c>
      <c r="C37" s="27">
        <v>103</v>
      </c>
      <c r="D37" s="69"/>
      <c r="E37" s="70"/>
    </row>
    <row r="38" spans="1:5" ht="15" customHeight="1" x14ac:dyDescent="0.25">
      <c r="A38" s="24">
        <v>35</v>
      </c>
      <c r="B38" s="25" t="s">
        <v>56</v>
      </c>
      <c r="C38" s="26">
        <v>6</v>
      </c>
      <c r="D38" s="69"/>
      <c r="E38" s="70"/>
    </row>
    <row r="39" spans="1:5" ht="15" customHeight="1" x14ac:dyDescent="0.25">
      <c r="A39" s="28">
        <v>36</v>
      </c>
      <c r="B39" s="29" t="s">
        <v>57</v>
      </c>
      <c r="C39" s="30">
        <v>90</v>
      </c>
      <c r="D39" s="69"/>
      <c r="E39" s="70"/>
    </row>
    <row r="40" spans="1:5" ht="15" customHeight="1" x14ac:dyDescent="0.25">
      <c r="A40" s="59" t="s">
        <v>58</v>
      </c>
      <c r="B40" s="60"/>
      <c r="C40" s="31">
        <f>SUM(C4:C39)</f>
        <v>597464</v>
      </c>
      <c r="D40" s="71"/>
      <c r="E40" s="72"/>
    </row>
    <row r="41" spans="1:5" ht="15" customHeight="1" x14ac:dyDescent="0.25">
      <c r="A41" s="42" t="s">
        <v>59</v>
      </c>
      <c r="B41" s="32"/>
    </row>
    <row r="42" spans="1:5" ht="15" customHeight="1" x14ac:dyDescent="0.25"/>
    <row r="43" spans="1:5" ht="15" customHeight="1" x14ac:dyDescent="0.25"/>
    <row r="44" spans="1:5" ht="15" customHeight="1" x14ac:dyDescent="0.25"/>
    <row r="45" spans="1:5" ht="15" customHeight="1" x14ac:dyDescent="0.25"/>
    <row r="46" spans="1:5" ht="15" customHeight="1" x14ac:dyDescent="0.25"/>
    <row r="47" spans="1:5" ht="15" customHeight="1" x14ac:dyDescent="0.25"/>
    <row r="48" spans="1:5" ht="15" customHeight="1" x14ac:dyDescent="0.25"/>
    <row r="49" ht="15" customHeight="1" x14ac:dyDescent="0.25"/>
    <row r="50" ht="15" customHeight="1" x14ac:dyDescent="0.25"/>
    <row r="51" ht="23.25" customHeight="1" x14ac:dyDescent="0.25"/>
    <row r="52" ht="24" customHeight="1" x14ac:dyDescent="0.25"/>
    <row r="53" ht="15" customHeight="1" x14ac:dyDescent="0.25"/>
    <row r="54" ht="24" customHeight="1" x14ac:dyDescent="0.25"/>
    <row r="55" ht="15" customHeight="1" x14ac:dyDescent="0.25"/>
  </sheetData>
  <mergeCells count="8">
    <mergeCell ref="A40:B40"/>
    <mergeCell ref="A1:E1"/>
    <mergeCell ref="A2:A3"/>
    <mergeCell ref="B2:B3"/>
    <mergeCell ref="C2:C3"/>
    <mergeCell ref="D2:D3"/>
    <mergeCell ref="E2:E3"/>
    <mergeCell ref="D4:E4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7"/>
  <sheetViews>
    <sheetView showGridLines="0" workbookViewId="0">
      <selection activeCell="H17" sqref="H17"/>
    </sheetView>
  </sheetViews>
  <sheetFormatPr defaultRowHeight="15" x14ac:dyDescent="0.25"/>
  <cols>
    <col min="1" max="1" width="14.42578125" customWidth="1"/>
    <col min="2" max="2" width="14" customWidth="1"/>
    <col min="3" max="3" width="14.85546875" customWidth="1"/>
    <col min="4" max="4" width="13.42578125" customWidth="1"/>
    <col min="5" max="5" width="15.85546875" customWidth="1"/>
    <col min="6" max="6" width="14" customWidth="1"/>
    <col min="9" max="9" width="9.140625" customWidth="1"/>
    <col min="10" max="10" width="22.42578125" customWidth="1"/>
    <col min="11" max="11" width="11" bestFit="1" customWidth="1"/>
    <col min="14" max="14" width="15.28515625" customWidth="1"/>
    <col min="15" max="15" width="9.28515625" customWidth="1"/>
  </cols>
  <sheetData>
    <row r="1" spans="1:16" ht="40.5" customHeight="1" x14ac:dyDescent="0.25">
      <c r="A1" s="74" t="s">
        <v>61</v>
      </c>
      <c r="B1" s="74"/>
      <c r="C1" s="74"/>
      <c r="D1" s="74"/>
      <c r="E1" s="74"/>
      <c r="F1" s="74"/>
    </row>
    <row r="2" spans="1:16" s="3" customFormat="1" ht="58.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M2"/>
      <c r="N2"/>
      <c r="O2"/>
      <c r="P2"/>
    </row>
    <row r="3" spans="1:16" x14ac:dyDescent="0.25">
      <c r="A3" s="4" t="s">
        <v>6</v>
      </c>
      <c r="B3" s="5">
        <v>23996.14306427</v>
      </c>
      <c r="C3" s="6">
        <v>1220</v>
      </c>
      <c r="D3" s="7">
        <v>8736329</v>
      </c>
      <c r="E3" s="6">
        <f>(B3*1000)/(C3)</f>
        <v>19668.969724811475</v>
      </c>
      <c r="F3" s="8">
        <f>(B3*1000000000)/(D3*10000000)</f>
        <v>0.27467078064791289</v>
      </c>
      <c r="J3" s="36"/>
      <c r="K3" s="10"/>
      <c r="L3" s="11"/>
    </row>
    <row r="4" spans="1:16" x14ac:dyDescent="0.25">
      <c r="A4" s="4" t="s">
        <v>7</v>
      </c>
      <c r="B4" s="5">
        <v>25675.705522243807</v>
      </c>
      <c r="C4" s="6">
        <v>1235</v>
      </c>
      <c r="D4" s="7">
        <v>9213017</v>
      </c>
      <c r="E4" s="6">
        <f>(B4*1000)/(C4)</f>
        <v>20790.044957282433</v>
      </c>
      <c r="F4" s="8">
        <f t="shared" ref="F4:F11" si="0">(B4*1000000000)/(D4*10000000)</f>
        <v>0.27868944041071242</v>
      </c>
      <c r="J4" s="36"/>
      <c r="K4" s="10"/>
      <c r="L4" s="11"/>
    </row>
    <row r="5" spans="1:16" x14ac:dyDescent="0.25">
      <c r="A5" s="4" t="s">
        <v>8</v>
      </c>
      <c r="B5" s="5">
        <v>26165.797590163707</v>
      </c>
      <c r="C5" s="6">
        <v>1251</v>
      </c>
      <c r="D5" s="7">
        <v>9801370</v>
      </c>
      <c r="E5" s="6">
        <f>(B5*1000)/(C5)</f>
        <v>20915.905347852684</v>
      </c>
      <c r="F5" s="8">
        <f t="shared" si="0"/>
        <v>0.26696061458922282</v>
      </c>
      <c r="J5" s="36"/>
      <c r="K5" s="10"/>
      <c r="L5" s="11"/>
    </row>
    <row r="6" spans="1:16" x14ac:dyDescent="0.25">
      <c r="A6" s="4" t="s">
        <v>9</v>
      </c>
      <c r="B6" s="5">
        <v>27710.432168367377</v>
      </c>
      <c r="C6" s="6">
        <v>1267</v>
      </c>
      <c r="D6" s="7">
        <v>10527674</v>
      </c>
      <c r="E6" s="6">
        <f t="shared" ref="E6:E11" si="1">(B6*1000)/(C6)</f>
        <v>21870.901474638817</v>
      </c>
      <c r="F6" s="8">
        <f t="shared" si="0"/>
        <v>0.2632151429495953</v>
      </c>
      <c r="J6" s="36"/>
      <c r="K6" s="10"/>
      <c r="L6" s="11"/>
    </row>
    <row r="7" spans="1:16" x14ac:dyDescent="0.25">
      <c r="A7" s="4" t="s">
        <v>10</v>
      </c>
      <c r="B7" s="5">
        <v>28516.749316435562</v>
      </c>
      <c r="C7" s="6">
        <v>1283</v>
      </c>
      <c r="D7" s="7">
        <v>11369493</v>
      </c>
      <c r="E7" s="6">
        <f t="shared" si="1"/>
        <v>22226.616770409633</v>
      </c>
      <c r="F7" s="8">
        <f t="shared" si="0"/>
        <v>0.25081812633540967</v>
      </c>
      <c r="J7" s="36"/>
      <c r="K7" s="10"/>
      <c r="L7" s="11"/>
    </row>
    <row r="8" spans="1:16" x14ac:dyDescent="0.25">
      <c r="A8" s="4" t="s">
        <v>11</v>
      </c>
      <c r="B8" s="5">
        <v>29396.864156984411</v>
      </c>
      <c r="C8" s="6">
        <v>1299</v>
      </c>
      <c r="D8" s="12">
        <v>12308193</v>
      </c>
      <c r="E8" s="6">
        <f t="shared" si="1"/>
        <v>22630.380413382918</v>
      </c>
      <c r="F8" s="8">
        <f t="shared" si="0"/>
        <v>0.23883980497368223</v>
      </c>
      <c r="J8" s="36"/>
      <c r="K8" s="10"/>
      <c r="L8" s="11"/>
    </row>
    <row r="9" spans="1:16" x14ac:dyDescent="0.25">
      <c r="A9" s="4" t="s">
        <v>12</v>
      </c>
      <c r="B9" s="5">
        <v>30992.950754205223</v>
      </c>
      <c r="C9" s="6">
        <v>1314</v>
      </c>
      <c r="D9" s="12">
        <v>13144582</v>
      </c>
      <c r="E9" s="6">
        <f t="shared" si="1"/>
        <v>23586.720513093776</v>
      </c>
      <c r="F9" s="8">
        <f t="shared" si="0"/>
        <v>0.2357849854351034</v>
      </c>
      <c r="J9" s="36"/>
      <c r="K9" s="10"/>
      <c r="L9" s="11"/>
    </row>
    <row r="10" spans="1:16" x14ac:dyDescent="0.25">
      <c r="A10" s="4" t="s">
        <v>13</v>
      </c>
      <c r="B10" s="5">
        <v>32639.057080814906</v>
      </c>
      <c r="C10" s="6">
        <v>1327</v>
      </c>
      <c r="D10" s="12">
        <v>14003316</v>
      </c>
      <c r="E10" s="6">
        <f t="shared" si="1"/>
        <v>24596.124401518391</v>
      </c>
      <c r="F10" s="8">
        <f t="shared" si="0"/>
        <v>0.23308091512620943</v>
      </c>
      <c r="J10" s="36"/>
      <c r="K10" s="10"/>
      <c r="L10" s="11"/>
    </row>
    <row r="11" spans="1:16" x14ac:dyDescent="0.25">
      <c r="A11" s="4" t="s">
        <v>14</v>
      </c>
      <c r="B11" s="5">
        <v>32513.880975731394</v>
      </c>
      <c r="C11" s="6">
        <v>1341</v>
      </c>
      <c r="D11" s="12">
        <v>14569268</v>
      </c>
      <c r="E11" s="6">
        <f t="shared" si="1"/>
        <v>24245.996253341829</v>
      </c>
      <c r="F11" s="8">
        <f t="shared" si="0"/>
        <v>0.22316756734608351</v>
      </c>
      <c r="J11" s="9"/>
      <c r="K11" s="13"/>
      <c r="L11" s="11"/>
    </row>
    <row r="12" spans="1:16" ht="40.5" customHeight="1" x14ac:dyDescent="0.25">
      <c r="A12" s="14" t="s">
        <v>132</v>
      </c>
      <c r="B12" s="15">
        <f>((B11-B10)/B10)*100</f>
        <v>-0.38351630310144602</v>
      </c>
      <c r="C12" s="15">
        <f>((C11-C10)/C10)*100</f>
        <v>1.0550113036925395</v>
      </c>
      <c r="D12" s="15">
        <f>((D11-D10)/D10)*100</f>
        <v>4.0415570140672399</v>
      </c>
      <c r="E12" s="15">
        <f>((E11-E10)/E10)*100</f>
        <v>-1.4235094214881567</v>
      </c>
      <c r="F12" s="15">
        <f>((F11-F10)/F10)*100</f>
        <v>-4.2531786760653532</v>
      </c>
      <c r="J12" s="10"/>
      <c r="K12" s="10"/>
      <c r="L12" s="10"/>
    </row>
    <row r="13" spans="1:16" ht="36.75" customHeight="1" x14ac:dyDescent="0.25">
      <c r="A13" s="16" t="s">
        <v>133</v>
      </c>
      <c r="B13" s="17">
        <f>((B11/B3)^(1/8)-1)*100</f>
        <v>3.8701888268214857</v>
      </c>
      <c r="C13" s="17">
        <f>((C11/C3)^(1/8)-1)*100</f>
        <v>1.1890732496302903</v>
      </c>
      <c r="D13" s="17">
        <f>((D11/D3)^(1/8)-1)*100</f>
        <v>6.601568287102233</v>
      </c>
      <c r="E13" s="17">
        <f>((E11/E3)^(1/8)-1)*100</f>
        <v>2.6496097761236959</v>
      </c>
      <c r="F13" s="17">
        <f>((F11/F3)^(1/8)-1)*100</f>
        <v>-2.5622319672863769</v>
      </c>
    </row>
    <row r="14" spans="1:16" ht="23.25" customHeight="1" x14ac:dyDescent="0.25">
      <c r="A14" s="75" t="s">
        <v>15</v>
      </c>
      <c r="B14" s="75"/>
      <c r="C14" s="18"/>
      <c r="D14" s="18"/>
      <c r="E14" s="18"/>
      <c r="F14" s="18"/>
    </row>
    <row r="15" spans="1:16" ht="15.75" customHeight="1" x14ac:dyDescent="0.25">
      <c r="A15" s="73" t="s">
        <v>16</v>
      </c>
      <c r="B15" s="73"/>
      <c r="C15" s="73"/>
      <c r="D15" s="73"/>
      <c r="E15" s="73"/>
      <c r="F15" s="73"/>
    </row>
    <row r="16" spans="1:16" ht="28.5" customHeight="1" x14ac:dyDescent="0.25">
      <c r="A16" s="73" t="s">
        <v>17</v>
      </c>
      <c r="B16" s="73"/>
      <c r="C16" s="73"/>
      <c r="D16" s="73"/>
      <c r="E16" s="73"/>
      <c r="F16" s="73"/>
    </row>
    <row r="17" spans="1:6" ht="44.25" customHeight="1" x14ac:dyDescent="0.25">
      <c r="A17" s="73" t="s">
        <v>18</v>
      </c>
      <c r="B17" s="73"/>
      <c r="C17" s="73"/>
      <c r="D17" s="73"/>
      <c r="E17" s="73"/>
      <c r="F17" s="73"/>
    </row>
  </sheetData>
  <mergeCells count="5">
    <mergeCell ref="A17:F17"/>
    <mergeCell ref="A1:F1"/>
    <mergeCell ref="A14:B14"/>
    <mergeCell ref="A15:F15"/>
    <mergeCell ref="A16:F1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N23" sqref="N23"/>
    </sheetView>
  </sheetViews>
  <sheetFormatPr defaultRowHeight="15" x14ac:dyDescent="0.25"/>
  <cols>
    <col min="1" max="1" width="25.5703125" style="33" customWidth="1"/>
    <col min="2" max="7" width="12.7109375" style="33" customWidth="1"/>
    <col min="8" max="8" width="13" style="33" customWidth="1"/>
    <col min="9" max="16384" width="9.140625" style="33"/>
  </cols>
  <sheetData>
    <row r="1" spans="1:7" ht="36" customHeight="1" x14ac:dyDescent="0.25">
      <c r="A1" s="77" t="s">
        <v>118</v>
      </c>
      <c r="B1" s="77"/>
      <c r="C1" s="77"/>
      <c r="D1" s="77"/>
      <c r="E1" s="77"/>
      <c r="F1" s="77"/>
      <c r="G1" s="77"/>
    </row>
    <row r="2" spans="1:7" x14ac:dyDescent="0.25">
      <c r="F2" s="78" t="s">
        <v>128</v>
      </c>
      <c r="G2" s="78"/>
    </row>
    <row r="3" spans="1:7" ht="36" customHeight="1" x14ac:dyDescent="0.25">
      <c r="A3" s="34" t="s">
        <v>119</v>
      </c>
      <c r="B3" s="35">
        <v>2011</v>
      </c>
      <c r="C3" s="35">
        <v>2012</v>
      </c>
      <c r="D3" s="35">
        <v>2013</v>
      </c>
      <c r="E3" s="35">
        <v>2014</v>
      </c>
      <c r="F3" s="35">
        <v>2015</v>
      </c>
      <c r="G3" s="35">
        <v>2016</v>
      </c>
    </row>
    <row r="4" spans="1:7" ht="25.5" customHeight="1" x14ac:dyDescent="0.25">
      <c r="A4" s="34" t="s">
        <v>129</v>
      </c>
      <c r="B4" s="37">
        <v>1604503</v>
      </c>
      <c r="C4" s="37">
        <v>1704639</v>
      </c>
      <c r="D4" s="37">
        <v>1774788</v>
      </c>
      <c r="E4" s="37">
        <v>1871709</v>
      </c>
      <c r="F4" s="37">
        <v>2055017</v>
      </c>
      <c r="G4" s="37">
        <v>2092250</v>
      </c>
    </row>
    <row r="5" spans="1:7" ht="23.25" customHeight="1" x14ac:dyDescent="0.25">
      <c r="A5" s="39" t="s">
        <v>120</v>
      </c>
      <c r="B5" s="38">
        <v>924258</v>
      </c>
      <c r="C5" s="38">
        <v>1005813</v>
      </c>
      <c r="D5" s="38">
        <v>1053981</v>
      </c>
      <c r="E5" s="38">
        <v>1140983</v>
      </c>
      <c r="F5" s="38">
        <v>1197123</v>
      </c>
      <c r="G5" s="38">
        <v>1206587</v>
      </c>
    </row>
    <row r="6" spans="1:7" ht="25.5" x14ac:dyDescent="0.25">
      <c r="A6" s="40" t="s">
        <v>121</v>
      </c>
      <c r="B6" s="38">
        <v>338816</v>
      </c>
      <c r="C6" s="38">
        <v>343603</v>
      </c>
      <c r="D6" s="38">
        <v>356771</v>
      </c>
      <c r="E6" s="38">
        <v>351910</v>
      </c>
      <c r="F6" s="38">
        <v>394092</v>
      </c>
      <c r="G6" s="38">
        <v>397739</v>
      </c>
    </row>
    <row r="7" spans="1:7" x14ac:dyDescent="0.25">
      <c r="A7" s="39" t="s">
        <v>122</v>
      </c>
      <c r="B7" s="38">
        <v>221202</v>
      </c>
      <c r="C7" s="38">
        <v>236020</v>
      </c>
      <c r="D7" s="38">
        <v>241253</v>
      </c>
      <c r="E7" s="38">
        <v>250173</v>
      </c>
      <c r="F7" s="38">
        <v>261517</v>
      </c>
      <c r="G7" s="38">
        <v>274434</v>
      </c>
    </row>
    <row r="8" spans="1:7" x14ac:dyDescent="0.25">
      <c r="A8" s="39" t="s">
        <v>123</v>
      </c>
      <c r="B8" s="38">
        <v>120228</v>
      </c>
      <c r="C8" s="38">
        <v>119202</v>
      </c>
      <c r="D8" s="38">
        <v>122783</v>
      </c>
      <c r="E8" s="38">
        <v>128643</v>
      </c>
      <c r="F8" s="38">
        <v>202286</v>
      </c>
      <c r="G8" s="38">
        <v>213490</v>
      </c>
    </row>
    <row r="9" spans="1:7" ht="25.5" x14ac:dyDescent="0.25">
      <c r="A9" s="34" t="s">
        <v>124</v>
      </c>
      <c r="B9" s="37">
        <v>47426</v>
      </c>
      <c r="C9" s="37">
        <v>43047</v>
      </c>
      <c r="D9" s="37">
        <v>38771</v>
      </c>
      <c r="E9" s="37">
        <v>38057</v>
      </c>
      <c r="F9" s="37">
        <v>37084</v>
      </c>
      <c r="G9" s="37">
        <v>37179</v>
      </c>
    </row>
    <row r="10" spans="1:7" x14ac:dyDescent="0.25">
      <c r="A10" s="41" t="s">
        <v>125</v>
      </c>
      <c r="B10" s="38">
        <v>16388</v>
      </c>
      <c r="C10" s="38">
        <v>16086</v>
      </c>
      <c r="D10" s="38">
        <v>15568</v>
      </c>
      <c r="E10" s="38">
        <v>16547</v>
      </c>
      <c r="F10" s="38">
        <v>16614</v>
      </c>
      <c r="G10" s="38">
        <v>17121</v>
      </c>
    </row>
    <row r="11" spans="1:7" x14ac:dyDescent="0.25">
      <c r="A11" s="41" t="s">
        <v>126</v>
      </c>
      <c r="B11" s="38">
        <v>31037</v>
      </c>
      <c r="C11" s="38">
        <v>26961</v>
      </c>
      <c r="D11" s="38">
        <v>23203</v>
      </c>
      <c r="E11" s="38">
        <v>21511</v>
      </c>
      <c r="F11" s="38">
        <v>20470</v>
      </c>
      <c r="G11" s="38">
        <v>20058</v>
      </c>
    </row>
    <row r="12" spans="1:7" x14ac:dyDescent="0.25">
      <c r="A12" s="34" t="s">
        <v>134</v>
      </c>
      <c r="B12" s="37">
        <v>1651928</v>
      </c>
      <c r="C12" s="37">
        <v>1747686</v>
      </c>
      <c r="D12" s="37">
        <v>1813559</v>
      </c>
      <c r="E12" s="37">
        <v>1909766</v>
      </c>
      <c r="F12" s="37">
        <v>2092102</v>
      </c>
      <c r="G12" s="37">
        <v>2129428</v>
      </c>
    </row>
    <row r="13" spans="1:7" ht="25.5" customHeight="1" x14ac:dyDescent="0.25">
      <c r="A13" s="76" t="s">
        <v>127</v>
      </c>
      <c r="B13" s="76"/>
      <c r="C13" s="76"/>
      <c r="D13" s="76"/>
      <c r="E13" s="76"/>
      <c r="F13" s="76"/>
      <c r="G13" s="76"/>
    </row>
    <row r="14" spans="1:7" x14ac:dyDescent="0.25">
      <c r="A14" s="43" t="s">
        <v>130</v>
      </c>
    </row>
  </sheetData>
  <mergeCells count="3">
    <mergeCell ref="A13:G13"/>
    <mergeCell ref="A1:G1"/>
    <mergeCell ref="F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Normal="100" workbookViewId="0">
      <selection activeCell="J47" sqref="J47"/>
    </sheetView>
  </sheetViews>
  <sheetFormatPr defaultRowHeight="15" x14ac:dyDescent="0.25"/>
  <cols>
    <col min="1" max="1" width="17.42578125" style="93" customWidth="1"/>
    <col min="2" max="2" width="18" style="94" customWidth="1"/>
    <col min="3" max="3" width="29.140625" style="94" customWidth="1"/>
    <col min="4" max="4" width="13.28515625" style="95" customWidth="1"/>
    <col min="5" max="5" width="16.42578125" style="93" customWidth="1"/>
    <col min="6" max="6" width="13.7109375" style="93" customWidth="1"/>
    <col min="7" max="16384" width="9.140625" style="93"/>
  </cols>
  <sheetData>
    <row r="1" spans="1:6" ht="21.75" customHeight="1" x14ac:dyDescent="0.25">
      <c r="A1" s="85" t="s">
        <v>131</v>
      </c>
      <c r="B1" s="85"/>
      <c r="C1" s="85"/>
      <c r="D1" s="85"/>
      <c r="E1" s="85"/>
      <c r="F1" s="85"/>
    </row>
    <row r="2" spans="1:6" x14ac:dyDescent="0.25">
      <c r="A2" s="85"/>
      <c r="B2" s="85"/>
      <c r="C2" s="85"/>
      <c r="D2" s="85"/>
      <c r="E2" s="85"/>
      <c r="F2" s="85"/>
    </row>
    <row r="3" spans="1:6" ht="26.25" customHeight="1" x14ac:dyDescent="0.25">
      <c r="A3" s="44" t="s">
        <v>62</v>
      </c>
      <c r="B3" s="44" t="s">
        <v>63</v>
      </c>
      <c r="C3" s="44" t="s">
        <v>64</v>
      </c>
      <c r="D3" s="44" t="s">
        <v>137</v>
      </c>
      <c r="E3" s="44" t="s">
        <v>65</v>
      </c>
      <c r="F3" s="44" t="s">
        <v>135</v>
      </c>
    </row>
    <row r="4" spans="1:6" ht="28.5" customHeight="1" x14ac:dyDescent="0.25">
      <c r="A4" s="86" t="s">
        <v>66</v>
      </c>
      <c r="B4" s="89" t="s">
        <v>67</v>
      </c>
      <c r="C4" s="89" t="s">
        <v>68</v>
      </c>
      <c r="D4" s="45" t="s">
        <v>69</v>
      </c>
      <c r="E4" s="46" t="s">
        <v>70</v>
      </c>
      <c r="F4" s="47">
        <v>0.70550861491560701</v>
      </c>
    </row>
    <row r="5" spans="1:6" x14ac:dyDescent="0.25">
      <c r="A5" s="87"/>
      <c r="B5" s="90"/>
      <c r="C5" s="90"/>
      <c r="D5" s="45" t="s">
        <v>71</v>
      </c>
      <c r="E5" s="46" t="s">
        <v>70</v>
      </c>
      <c r="F5" s="47">
        <v>0.43801000351101549</v>
      </c>
    </row>
    <row r="6" spans="1:6" x14ac:dyDescent="0.25">
      <c r="A6" s="87"/>
      <c r="B6" s="91"/>
      <c r="C6" s="91"/>
      <c r="D6" s="45" t="s">
        <v>72</v>
      </c>
      <c r="E6" s="46" t="s">
        <v>73</v>
      </c>
      <c r="F6" s="47">
        <v>963.08258920363892</v>
      </c>
    </row>
    <row r="7" spans="1:6" x14ac:dyDescent="0.25">
      <c r="A7" s="87"/>
      <c r="B7" s="92" t="s">
        <v>74</v>
      </c>
      <c r="C7" s="92" t="s">
        <v>75</v>
      </c>
      <c r="D7" s="45" t="s">
        <v>69</v>
      </c>
      <c r="E7" s="46" t="s">
        <v>76</v>
      </c>
      <c r="F7" s="47">
        <v>6.4937171352866122E-3</v>
      </c>
    </row>
    <row r="8" spans="1:6" x14ac:dyDescent="0.25">
      <c r="A8" s="87"/>
      <c r="B8" s="92"/>
      <c r="C8" s="92"/>
      <c r="D8" s="45" t="s">
        <v>71</v>
      </c>
      <c r="E8" s="46" t="s">
        <v>76</v>
      </c>
      <c r="F8" s="47">
        <v>4.0315780772806958E-3</v>
      </c>
    </row>
    <row r="9" spans="1:6" x14ac:dyDescent="0.25">
      <c r="A9" s="87"/>
      <c r="B9" s="92"/>
      <c r="C9" s="92"/>
      <c r="D9" s="45" t="s">
        <v>72</v>
      </c>
      <c r="E9" s="46" t="s">
        <v>77</v>
      </c>
      <c r="F9" s="47">
        <v>8.8645069999999997</v>
      </c>
    </row>
    <row r="10" spans="1:6" ht="30" customHeight="1" x14ac:dyDescent="0.25">
      <c r="A10" s="87"/>
      <c r="B10" s="48" t="s">
        <v>78</v>
      </c>
      <c r="C10" s="49" t="s">
        <v>79</v>
      </c>
      <c r="D10" s="50" t="s">
        <v>80</v>
      </c>
      <c r="E10" s="50" t="s">
        <v>81</v>
      </c>
      <c r="F10" s="51">
        <v>19.265862809739062</v>
      </c>
    </row>
    <row r="11" spans="1:6" ht="18" customHeight="1" x14ac:dyDescent="0.25">
      <c r="A11" s="87"/>
      <c r="B11" s="79" t="s">
        <v>82</v>
      </c>
      <c r="C11" s="79" t="s">
        <v>83</v>
      </c>
      <c r="D11" s="50" t="s">
        <v>80</v>
      </c>
      <c r="E11" s="52" t="s">
        <v>84</v>
      </c>
      <c r="F11" s="53">
        <v>186.61410571265174</v>
      </c>
    </row>
    <row r="12" spans="1:6" ht="18.75" customHeight="1" x14ac:dyDescent="0.25">
      <c r="A12" s="87"/>
      <c r="B12" s="79"/>
      <c r="C12" s="79"/>
      <c r="D12" s="50" t="s">
        <v>85</v>
      </c>
      <c r="E12" s="52" t="s">
        <v>84</v>
      </c>
      <c r="F12" s="54">
        <v>223.65263316321645</v>
      </c>
    </row>
    <row r="13" spans="1:6" ht="15" customHeight="1" x14ac:dyDescent="0.25">
      <c r="A13" s="87"/>
      <c r="B13" s="79"/>
      <c r="C13" s="79"/>
      <c r="D13" s="50" t="s">
        <v>86</v>
      </c>
      <c r="E13" s="52" t="s">
        <v>84</v>
      </c>
      <c r="F13" s="54">
        <v>161.23515439429929</v>
      </c>
    </row>
    <row r="14" spans="1:6" ht="19.5" customHeight="1" x14ac:dyDescent="0.25">
      <c r="A14" s="87"/>
      <c r="B14" s="79"/>
      <c r="C14" s="80" t="s">
        <v>87</v>
      </c>
      <c r="D14" s="50" t="s">
        <v>80</v>
      </c>
      <c r="E14" s="52" t="s">
        <v>84</v>
      </c>
      <c r="F14" s="53">
        <v>412.23977794649448</v>
      </c>
    </row>
    <row r="15" spans="1:6" ht="19.5" customHeight="1" x14ac:dyDescent="0.25">
      <c r="A15" s="87"/>
      <c r="B15" s="79"/>
      <c r="C15" s="81"/>
      <c r="D15" s="50" t="s">
        <v>88</v>
      </c>
      <c r="E15" s="52" t="s">
        <v>84</v>
      </c>
      <c r="F15" s="54">
        <v>18.756100669168241</v>
      </c>
    </row>
    <row r="16" spans="1:6" ht="18.75" customHeight="1" x14ac:dyDescent="0.25">
      <c r="A16" s="87"/>
      <c r="B16" s="79"/>
      <c r="C16" s="81"/>
      <c r="D16" s="50" t="s">
        <v>89</v>
      </c>
      <c r="E16" s="52" t="s">
        <v>84</v>
      </c>
      <c r="F16" s="54">
        <v>43.993077493880598</v>
      </c>
    </row>
    <row r="17" spans="1:6" x14ac:dyDescent="0.25">
      <c r="A17" s="87"/>
      <c r="B17" s="79"/>
      <c r="C17" s="81"/>
      <c r="D17" s="50" t="s">
        <v>90</v>
      </c>
      <c r="E17" s="52" t="s">
        <v>84</v>
      </c>
      <c r="F17" s="54">
        <v>470.70067180209884</v>
      </c>
    </row>
    <row r="18" spans="1:6" x14ac:dyDescent="0.25">
      <c r="A18" s="87"/>
      <c r="B18" s="79"/>
      <c r="C18" s="82"/>
      <c r="D18" s="50" t="s">
        <v>91</v>
      </c>
      <c r="E18" s="52" t="s">
        <v>84</v>
      </c>
      <c r="F18" s="54">
        <v>1093.0878859857482</v>
      </c>
    </row>
    <row r="19" spans="1:6" ht="18.75" customHeight="1" x14ac:dyDescent="0.25">
      <c r="A19" s="87"/>
      <c r="B19" s="79" t="s">
        <v>92</v>
      </c>
      <c r="C19" s="79" t="s">
        <v>93</v>
      </c>
      <c r="D19" s="50" t="s">
        <v>94</v>
      </c>
      <c r="E19" s="50" t="s">
        <v>76</v>
      </c>
      <c r="F19" s="55">
        <v>9.0440515037995082E-3</v>
      </c>
    </row>
    <row r="20" spans="1:6" ht="13.5" customHeight="1" x14ac:dyDescent="0.25">
      <c r="A20" s="87"/>
      <c r="B20" s="79"/>
      <c r="C20" s="79"/>
      <c r="D20" s="50" t="s">
        <v>95</v>
      </c>
      <c r="E20" s="50" t="s">
        <v>76</v>
      </c>
      <c r="F20" s="55">
        <v>1.0444016122941298E-3</v>
      </c>
    </row>
    <row r="21" spans="1:6" ht="14.25" customHeight="1" x14ac:dyDescent="0.25">
      <c r="A21" s="87"/>
      <c r="B21" s="79"/>
      <c r="C21" s="79"/>
      <c r="D21" s="50" t="s">
        <v>96</v>
      </c>
      <c r="E21" s="50" t="s">
        <v>76</v>
      </c>
      <c r="F21" s="55">
        <v>9.3790083791714055E-3</v>
      </c>
    </row>
    <row r="22" spans="1:6" ht="16.5" customHeight="1" x14ac:dyDescent="0.25">
      <c r="A22" s="87"/>
      <c r="B22" s="79"/>
      <c r="C22" s="79" t="s">
        <v>97</v>
      </c>
      <c r="D22" s="50" t="s">
        <v>94</v>
      </c>
      <c r="E22" s="50" t="s">
        <v>77</v>
      </c>
      <c r="F22" s="56">
        <v>15.201300297887192</v>
      </c>
    </row>
    <row r="23" spans="1:6" ht="20.25" customHeight="1" x14ac:dyDescent="0.25">
      <c r="A23" s="87"/>
      <c r="B23" s="79"/>
      <c r="C23" s="79"/>
      <c r="D23" s="50" t="s">
        <v>95</v>
      </c>
      <c r="E23" s="50" t="s">
        <v>77</v>
      </c>
      <c r="F23" s="56">
        <v>11.590757037517127</v>
      </c>
    </row>
    <row r="24" spans="1:6" ht="19.5" customHeight="1" x14ac:dyDescent="0.25">
      <c r="A24" s="87"/>
      <c r="B24" s="79"/>
      <c r="C24" s="79"/>
      <c r="D24" s="50" t="s">
        <v>96</v>
      </c>
      <c r="E24" s="50" t="s">
        <v>77</v>
      </c>
      <c r="F24" s="56">
        <v>3.0598897003182932</v>
      </c>
    </row>
    <row r="25" spans="1:6" ht="18" customHeight="1" x14ac:dyDescent="0.25">
      <c r="A25" s="87"/>
      <c r="B25" s="79" t="s">
        <v>98</v>
      </c>
      <c r="C25" s="79" t="s">
        <v>99</v>
      </c>
      <c r="D25" s="57" t="s">
        <v>100</v>
      </c>
      <c r="E25" s="52" t="s">
        <v>81</v>
      </c>
      <c r="F25" s="51">
        <v>27.991518657923553</v>
      </c>
    </row>
    <row r="26" spans="1:6" x14ac:dyDescent="0.25">
      <c r="A26" s="87"/>
      <c r="B26" s="79"/>
      <c r="C26" s="79"/>
      <c r="D26" s="57" t="s">
        <v>89</v>
      </c>
      <c r="E26" s="52" t="s">
        <v>81</v>
      </c>
      <c r="F26" s="51">
        <v>6.326677955669159</v>
      </c>
    </row>
    <row r="27" spans="1:6" x14ac:dyDescent="0.25">
      <c r="A27" s="87"/>
      <c r="B27" s="79"/>
      <c r="C27" s="79"/>
      <c r="D27" s="57" t="s">
        <v>90</v>
      </c>
      <c r="E27" s="52" t="s">
        <v>81</v>
      </c>
      <c r="F27" s="51">
        <v>64.195800439991757</v>
      </c>
    </row>
    <row r="28" spans="1:6" x14ac:dyDescent="0.25">
      <c r="A28" s="87"/>
      <c r="B28" s="79"/>
      <c r="C28" s="79"/>
      <c r="D28" s="57" t="s">
        <v>101</v>
      </c>
      <c r="E28" s="52" t="s">
        <v>81</v>
      </c>
      <c r="F28" s="51">
        <v>3.9910985722342653</v>
      </c>
    </row>
    <row r="29" spans="1:6" x14ac:dyDescent="0.25">
      <c r="A29" s="87"/>
      <c r="B29" s="79"/>
      <c r="C29" s="79" t="s">
        <v>102</v>
      </c>
      <c r="D29" s="57" t="s">
        <v>103</v>
      </c>
      <c r="E29" s="52" t="s">
        <v>81</v>
      </c>
      <c r="F29" s="51">
        <v>37.646347211334593</v>
      </c>
    </row>
    <row r="30" spans="1:6" x14ac:dyDescent="0.25">
      <c r="A30" s="87"/>
      <c r="B30" s="79"/>
      <c r="C30" s="79"/>
      <c r="D30" s="57" t="s">
        <v>89</v>
      </c>
      <c r="E30" s="52" t="s">
        <v>81</v>
      </c>
      <c r="F30" s="51">
        <v>5.2334587060671778</v>
      </c>
    </row>
    <row r="31" spans="1:6" x14ac:dyDescent="0.25">
      <c r="A31" s="87"/>
      <c r="B31" s="79"/>
      <c r="C31" s="79"/>
      <c r="D31" s="57" t="s">
        <v>90</v>
      </c>
      <c r="E31" s="52" t="s">
        <v>81</v>
      </c>
      <c r="F31" s="51">
        <v>38.210796175455613</v>
      </c>
    </row>
    <row r="32" spans="1:6" x14ac:dyDescent="0.25">
      <c r="A32" s="87"/>
      <c r="B32" s="79"/>
      <c r="C32" s="79"/>
      <c r="D32" s="57" t="s">
        <v>104</v>
      </c>
      <c r="E32" s="52" t="s">
        <v>81</v>
      </c>
      <c r="F32" s="51">
        <v>18.909397907142626</v>
      </c>
    </row>
    <row r="33" spans="1:6" x14ac:dyDescent="0.25">
      <c r="A33" s="87"/>
      <c r="B33" s="79"/>
      <c r="C33" s="79" t="s">
        <v>105</v>
      </c>
      <c r="D33" s="57" t="s">
        <v>106</v>
      </c>
      <c r="E33" s="52" t="s">
        <v>81</v>
      </c>
      <c r="F33" s="51">
        <v>78.434323392413816</v>
      </c>
    </row>
    <row r="34" spans="1:6" x14ac:dyDescent="0.25">
      <c r="A34" s="87"/>
      <c r="B34" s="79"/>
      <c r="C34" s="79"/>
      <c r="D34" s="57" t="s">
        <v>107</v>
      </c>
      <c r="E34" s="52" t="s">
        <v>81</v>
      </c>
      <c r="F34" s="51">
        <v>2.907405141961124</v>
      </c>
    </row>
    <row r="35" spans="1:6" x14ac:dyDescent="0.25">
      <c r="A35" s="87"/>
      <c r="B35" s="79"/>
      <c r="C35" s="79"/>
      <c r="D35" s="57" t="s">
        <v>108</v>
      </c>
      <c r="E35" s="52" t="s">
        <v>81</v>
      </c>
      <c r="F35" s="51">
        <v>9.762738198117928</v>
      </c>
    </row>
    <row r="36" spans="1:6" ht="25.5" x14ac:dyDescent="0.25">
      <c r="A36" s="88"/>
      <c r="B36" s="79"/>
      <c r="C36" s="79"/>
      <c r="D36" s="57" t="s">
        <v>109</v>
      </c>
      <c r="E36" s="52" t="s">
        <v>81</v>
      </c>
      <c r="F36" s="51">
        <v>8.8955332675071226</v>
      </c>
    </row>
    <row r="37" spans="1:6" ht="18" customHeight="1" x14ac:dyDescent="0.25">
      <c r="A37" s="83" t="s">
        <v>110</v>
      </c>
      <c r="B37" s="79" t="s">
        <v>111</v>
      </c>
      <c r="C37" s="79" t="s">
        <v>112</v>
      </c>
      <c r="D37" s="50" t="s">
        <v>113</v>
      </c>
      <c r="E37" s="52" t="s">
        <v>81</v>
      </c>
      <c r="F37" s="51">
        <f>(F38+F39+F40+F41)/4</f>
        <v>41.633619294934554</v>
      </c>
    </row>
    <row r="38" spans="1:6" ht="18.75" customHeight="1" x14ac:dyDescent="0.25">
      <c r="A38" s="83"/>
      <c r="B38" s="79"/>
      <c r="C38" s="79"/>
      <c r="D38" s="50" t="s">
        <v>100</v>
      </c>
      <c r="E38" s="52" t="s">
        <v>81</v>
      </c>
      <c r="F38" s="51">
        <v>87.585480310584899</v>
      </c>
    </row>
    <row r="39" spans="1:6" ht="19.5" customHeight="1" x14ac:dyDescent="0.25">
      <c r="A39" s="83"/>
      <c r="B39" s="79"/>
      <c r="C39" s="79"/>
      <c r="D39" s="50" t="s">
        <v>114</v>
      </c>
      <c r="E39" s="52" t="s">
        <v>81</v>
      </c>
      <c r="F39" s="51">
        <v>52.076823663882301</v>
      </c>
    </row>
    <row r="40" spans="1:6" ht="15" customHeight="1" x14ac:dyDescent="0.25">
      <c r="A40" s="83"/>
      <c r="B40" s="79"/>
      <c r="C40" s="79"/>
      <c r="D40" s="50" t="s">
        <v>115</v>
      </c>
      <c r="E40" s="52" t="s">
        <v>81</v>
      </c>
      <c r="F40" s="51">
        <v>26.478741672021705</v>
      </c>
    </row>
    <row r="41" spans="1:6" ht="17.25" customHeight="1" x14ac:dyDescent="0.25">
      <c r="A41" s="83"/>
      <c r="B41" s="79"/>
      <c r="C41" s="79"/>
      <c r="D41" s="50" t="s">
        <v>104</v>
      </c>
      <c r="E41" s="52" t="s">
        <v>81</v>
      </c>
      <c r="F41" s="51">
        <v>0.39343153324933194</v>
      </c>
    </row>
    <row r="42" spans="1:6" ht="41.25" customHeight="1" x14ac:dyDescent="0.25">
      <c r="A42" s="83"/>
      <c r="B42" s="49" t="s">
        <v>116</v>
      </c>
      <c r="C42" s="49" t="s">
        <v>117</v>
      </c>
      <c r="D42" s="50" t="s">
        <v>90</v>
      </c>
      <c r="E42" s="52" t="s">
        <v>81</v>
      </c>
      <c r="F42" s="58">
        <v>8.6387023540519614</v>
      </c>
    </row>
    <row r="43" spans="1:6" ht="50.25" customHeight="1" x14ac:dyDescent="0.25">
      <c r="A43" s="84" t="s">
        <v>136</v>
      </c>
      <c r="B43" s="84"/>
      <c r="C43" s="84"/>
      <c r="D43" s="84"/>
      <c r="E43" s="84"/>
      <c r="F43" s="84"/>
    </row>
  </sheetData>
  <mergeCells count="20">
    <mergeCell ref="A43:F43"/>
    <mergeCell ref="A1:F2"/>
    <mergeCell ref="C19:C21"/>
    <mergeCell ref="C22:C24"/>
    <mergeCell ref="B25:B36"/>
    <mergeCell ref="C25:C28"/>
    <mergeCell ref="C29:C32"/>
    <mergeCell ref="C33:C36"/>
    <mergeCell ref="A4:A36"/>
    <mergeCell ref="B4:B6"/>
    <mergeCell ref="C4:C6"/>
    <mergeCell ref="B7:B9"/>
    <mergeCell ref="C7:C9"/>
    <mergeCell ref="B11:B18"/>
    <mergeCell ref="C11:C13"/>
    <mergeCell ref="C14:C18"/>
    <mergeCell ref="B19:B24"/>
    <mergeCell ref="A37:A42"/>
    <mergeCell ref="B37:B41"/>
    <mergeCell ref="C37:C4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 8.1</vt:lpstr>
      <vt:lpstr> 8.2</vt:lpstr>
      <vt:lpstr>8.3</vt:lpstr>
      <vt:lpstr> 8.4 </vt:lpstr>
      <vt:lpstr>' 8.2'!Print_Area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ESD</dc:creator>
  <cp:lastModifiedBy>Windows User</cp:lastModifiedBy>
  <cp:lastPrinted>2021-03-25T06:11:51Z</cp:lastPrinted>
  <dcterms:created xsi:type="dcterms:W3CDTF">2021-03-04T10:51:43Z</dcterms:created>
  <dcterms:modified xsi:type="dcterms:W3CDTF">2021-03-30T06:28:06Z</dcterms:modified>
</cp:coreProperties>
</file>